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3" sheetId="2" r:id="rId2"/>
  </sheets>
  <definedNames>
    <definedName name="_xlnm.Print_Titles" localSheetId="0">'Plan1'!$1:$6</definedName>
  </definedNames>
  <calcPr fullCalcOnLoad="1"/>
</workbook>
</file>

<file path=xl/sharedStrings.xml><?xml version="1.0" encoding="utf-8"?>
<sst xmlns="http://schemas.openxmlformats.org/spreadsheetml/2006/main" count="151" uniqueCount="104">
  <si>
    <t>GOVERNO DO ESTADO DE SÃO PAULO</t>
  </si>
  <si>
    <t>ANEXO VIII DO MPO
PLANILHA DE ORÇAMENTO</t>
  </si>
  <si>
    <t>SECRETARIA DE SANEAMENTO
E RECURSOS HÍDRICOS</t>
  </si>
  <si>
    <t>TOMADOR:</t>
  </si>
  <si>
    <t>MUNICÍPO DE ESPÍRITO SANTO DO PINHAL</t>
  </si>
  <si>
    <t>FUNDO ESTADUAL DE RECURSOS HÍDRICOS - FEHIDRO</t>
  </si>
  <si>
    <t>EMPREENDIMENTO:</t>
  </si>
  <si>
    <t>Galerias de Águas Pluviais no Bairro Jardim Santa Rita no município de Espírito Santo do Pinhal</t>
  </si>
  <si>
    <t>valores em R$</t>
  </si>
  <si>
    <t>data base : 12/04/2018</t>
  </si>
  <si>
    <t>Nº</t>
  </si>
  <si>
    <t>ITEM</t>
  </si>
  <si>
    <t>UNIDADE</t>
  </si>
  <si>
    <t>QUANT.</t>
  </si>
  <si>
    <t>VALOR UNITÁRIO</t>
  </si>
  <si>
    <t>VALOR TOTAL</t>
  </si>
  <si>
    <t>FONTE DO RECURSO</t>
  </si>
  <si>
    <t>FEHIDRO</t>
  </si>
  <si>
    <t>CONTRAPARTIDA</t>
  </si>
  <si>
    <t>OUTRAS FONTES FINANCIADORAS</t>
  </si>
  <si>
    <t>MATERIAL PUBLICITÁRIO</t>
  </si>
  <si>
    <t>1.1</t>
  </si>
  <si>
    <t>Placa de identificação para obra, modelo FEHIDRO.</t>
  </si>
  <si>
    <t>unid.</t>
  </si>
  <si>
    <t>SUBTOTAL</t>
  </si>
  <si>
    <t>INSTALAÇÃO DE CANTEIRO DE OBRAS E ADMINISTRAÇÃO LOCAL</t>
  </si>
  <si>
    <t>2.1</t>
  </si>
  <si>
    <t>Entrada provisória de energia elétrica aérea trifásica 40A</t>
  </si>
  <si>
    <t>2.2</t>
  </si>
  <si>
    <t>Locação de container tipo alojamento, área 13,80 m², incluso translado, instalação, montagem, desmontagem e remoção</t>
  </si>
  <si>
    <t>unid. X mês</t>
  </si>
  <si>
    <t>2.3</t>
  </si>
  <si>
    <t>Sinalização de transito - noturna</t>
  </si>
  <si>
    <t>m</t>
  </si>
  <si>
    <t>2.4</t>
  </si>
  <si>
    <t>Limpeza mecanizada do terreno, inclusive troncos de até 15 cm de diâmetro, com caminhão à disposição, dentro e fora da obra, com transporte no raio de até 1km.</t>
  </si>
  <si>
    <t>m²</t>
  </si>
  <si>
    <t>2.5</t>
  </si>
  <si>
    <t>Serviços técnicos de Engenheiros, desenhistas, administrativo.</t>
  </si>
  <si>
    <t>verba</t>
  </si>
  <si>
    <t>EXECUÇÃO DE REDE DE ÁGUAS PLUVIAIS EM TUBOS DE CONCRETO PB Simples - Ø 40 cm - ligações BL os PVs</t>
  </si>
  <si>
    <t>3.1</t>
  </si>
  <si>
    <t>Locação da Obra</t>
  </si>
  <si>
    <t>3.2</t>
  </si>
  <si>
    <t>Escavação do solo, com profundidade de até 3m em valas, para assentamento de tubos de concreto DN 400mm</t>
  </si>
  <si>
    <t>m³</t>
  </si>
  <si>
    <t>3.3</t>
  </si>
  <si>
    <t>Nivelamento e Preparo do terreno com compactação mecanizada</t>
  </si>
  <si>
    <t>3.4</t>
  </si>
  <si>
    <t>Tubo de concreto PS-1, DN 400mm, incluso fornecimento, transporte, assentamento, alinhamento e rejuntamento.</t>
  </si>
  <si>
    <t>3.5</t>
  </si>
  <si>
    <t>Reaterro compactado mecanizado de vala ou cava com compactador</t>
  </si>
  <si>
    <t>3.6</t>
  </si>
  <si>
    <t>EXECUÇÃO DE REDE DE ÁGUAS PLUVIAIS EM TUBOS DE CONCRETO PB Simples - Ø 60 cm</t>
  </si>
  <si>
    <t>4.1</t>
  </si>
  <si>
    <t>4.2</t>
  </si>
  <si>
    <t>Escavação do solo, em valas, para assentamento de tubos de concreto DN 600mm</t>
  </si>
  <si>
    <t>4.3</t>
  </si>
  <si>
    <t>4.4</t>
  </si>
  <si>
    <t>Tubo de concreto PS-1, DN 600mm, incluso fornecimento, transporte, assentamento, alinhamento e rejuntamento.</t>
  </si>
  <si>
    <t>4.5</t>
  </si>
  <si>
    <t>4.6</t>
  </si>
  <si>
    <t>Execução das Bocos-de-lobo</t>
  </si>
  <si>
    <t>5.1</t>
  </si>
  <si>
    <t>Boca-de-lobo simples, tipo PMESP, altura até 1,20m, com tampa de concreto, incluso alvenaria de tubos de barro comum, fundo de concreto 0,10m, revestimento interno com argamassa 1:3, escavações e reaterros</t>
  </si>
  <si>
    <t>5.2</t>
  </si>
  <si>
    <t>Boca-de-lobo dupla, tipo PMESP, altura até 1,20m, com tampa de concreto, incluso alvenaria de tubos de barro comum, fundo de concreto 0,10m, revestimento interno com argamassa 1:3, escavações e reaterros</t>
  </si>
  <si>
    <t>5.3</t>
  </si>
  <si>
    <t>Chaminépara poço de visita tipo PMESP em alvenaria diâmetro interno 70 cm-pescoço</t>
  </si>
  <si>
    <t>5.4</t>
  </si>
  <si>
    <t>EXECUÇÃO DE POÇOS DE VISITA</t>
  </si>
  <si>
    <t>6.1</t>
  </si>
  <si>
    <t>Locação dos Poços de Visitas</t>
  </si>
  <si>
    <t>6.2</t>
  </si>
  <si>
    <t>Execução dos Poços de Visita 1,60x1,60x1,60m tipo PMESP compreendendo  material e mão de obra</t>
  </si>
  <si>
    <t>6.3</t>
  </si>
  <si>
    <t>Tampão de ferro fundido, diâmetro 600mm, classe 125 (ruptura&gt;125 kn) incluso fornecimento e instalação</t>
  </si>
  <si>
    <t>6.4</t>
  </si>
  <si>
    <t>PAVIMENTAÇÃO ASFÁLTICA</t>
  </si>
  <si>
    <t>7.1</t>
  </si>
  <si>
    <t>Base de brita graduada, incluso fornecimentos, transporte, descargae manobras, aplicação, acabamento, mobilização e desmobilização.</t>
  </si>
  <si>
    <t>7.2</t>
  </si>
  <si>
    <t>Imprimação betuminosa impermeabilizante, incluso fornecimento de asfalto diluído cm-30, transporte, descarga e manobras, aplicação, mobilização e desmobilização.</t>
  </si>
  <si>
    <t>7.3</t>
  </si>
  <si>
    <t>Restauração de pavimento asfáltico com concreto betuminoso usinado a quente, incluso fornecimento de CBUQ misturado em usina, transporte, descarga e manobras, aplicação, acabamento, mobilização e desmobilização.</t>
  </si>
  <si>
    <t>7.4</t>
  </si>
  <si>
    <t>CONTROLE TECNOLÓGICO</t>
  </si>
  <si>
    <t>8.1</t>
  </si>
  <si>
    <t>Ensaio de determinação de teor de betume - cimento asfáltico de petróleo.</t>
  </si>
  <si>
    <t>8.2</t>
  </si>
  <si>
    <t>LIMPEZA FINAL</t>
  </si>
  <si>
    <t>9.1</t>
  </si>
  <si>
    <t>Limpeza geral da área, com raspagem superficial</t>
  </si>
  <si>
    <t>9.2</t>
  </si>
  <si>
    <t>espalhamento mecanizado em bota-fora, sem controle de compactação, incluso cargas, manobras, transporte, espalhamento, mobilização e desmobilização.</t>
  </si>
  <si>
    <t>9.3</t>
  </si>
  <si>
    <t>TOTAIS</t>
  </si>
  <si>
    <t>TOTAL GERAL</t>
  </si>
  <si>
    <t>RESPONSÁVEL LEGAL (1)</t>
  </si>
  <si>
    <t>RESPONSÁVEL TÉCNICO</t>
  </si>
  <si>
    <t>Sergio Del Bianchi Junior</t>
  </si>
  <si>
    <t>Roque Gomes Filho</t>
  </si>
  <si>
    <t xml:space="preserve">Prefeito Municipal </t>
  </si>
  <si>
    <t>Diretor Municipal de Obras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</si>
</sst>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"/>
    <numFmt numFmtId="167" formatCode="#,##0.00"/>
    <numFmt numFmtId="168" formatCode="_(&quot;Cr$&quot;* #,##0.00_);_(&quot;Cr$&quot;* \(#,##0.00\);_(&quot;Cr$&quot;* \-??_);_(@_)"/>
    <numFmt numFmtId="169" formatCode="_(* #,##0.00_);_(* \(#,##0.00\);_(* \-??_);_(@_)"/>
    <numFmt numFmtId="170" formatCode="[$R$-416]\ #,##0.00;[RED]\-[$R$-416]\ #,##0.00"/>
    <numFmt numFmtId="171" formatCode="&quot;R$ &quot;#,##0.00"/>
    <numFmt numFmtId="172" formatCode="[$R$-416]\ #,##0.00;\-[$R$-416]\ #,##0.00"/>
    <numFmt numFmtId="173" formatCode="0.00"/>
    <numFmt numFmtId="174" formatCode="0%"/>
  </numFmts>
  <fonts count="13"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Verdana"/>
      <family val="2"/>
    </font>
    <font>
      <b/>
      <sz val="7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56"/>
      <name val="Verdana"/>
      <family val="2"/>
    </font>
    <font>
      <sz val="12"/>
      <color indexed="56"/>
      <name val="Verdana"/>
      <family val="2"/>
    </font>
    <font>
      <b/>
      <i/>
      <sz val="11"/>
      <color indexed="56"/>
      <name val="Verdana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thick">
        <color indexed="56"/>
      </left>
      <right style="thick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 vertical="center" shrinkToFit="1"/>
    </xf>
    <xf numFmtId="164" fontId="3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/>
    </xf>
    <xf numFmtId="164" fontId="4" fillId="0" borderId="4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6" fillId="0" borderId="7" xfId="0" applyFont="1" applyFill="1" applyBorder="1" applyAlignment="1">
      <alignment horizontal="center" vertical="center" shrinkToFit="1"/>
    </xf>
    <xf numFmtId="164" fontId="7" fillId="0" borderId="8" xfId="0" applyFont="1" applyFill="1" applyBorder="1" applyAlignment="1">
      <alignment horizontal="right" vertical="center" wrapText="1"/>
    </xf>
    <xf numFmtId="164" fontId="5" fillId="0" borderId="9" xfId="0" applyFont="1" applyFill="1" applyBorder="1" applyAlignment="1">
      <alignment horizontal="center" vertical="center" wrapText="1"/>
    </xf>
    <xf numFmtId="164" fontId="8" fillId="0" borderId="10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169" fontId="6" fillId="2" borderId="14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70" fontId="8" fillId="2" borderId="14" xfId="17" applyNumberFormat="1" applyFont="1" applyFill="1" applyBorder="1" applyAlignment="1" applyProtection="1">
      <alignment horizontal="left"/>
      <protection/>
    </xf>
    <xf numFmtId="167" fontId="4" fillId="2" borderId="14" xfId="0" applyNumberFormat="1" applyFont="1" applyFill="1" applyBorder="1" applyAlignment="1">
      <alignment/>
    </xf>
    <xf numFmtId="170" fontId="8" fillId="2" borderId="15" xfId="0" applyNumberFormat="1" applyFont="1" applyFill="1" applyBorder="1" applyAlignment="1">
      <alignment/>
    </xf>
    <xf numFmtId="167" fontId="8" fillId="2" borderId="14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169" fontId="2" fillId="0" borderId="14" xfId="0" applyNumberFormat="1" applyFont="1" applyFill="1" applyBorder="1" applyAlignment="1">
      <alignment horizontal="justify" wrapText="1"/>
    </xf>
    <xf numFmtId="169" fontId="8" fillId="0" borderId="14" xfId="0" applyNumberFormat="1" applyFont="1" applyFill="1" applyBorder="1" applyAlignment="1">
      <alignment horizontal="center" wrapText="1"/>
    </xf>
    <xf numFmtId="167" fontId="8" fillId="0" borderId="15" xfId="0" applyNumberFormat="1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right" vertical="center" wrapText="1"/>
    </xf>
    <xf numFmtId="167" fontId="8" fillId="0" borderId="14" xfId="0" applyNumberFormat="1" applyFont="1" applyFill="1" applyBorder="1" applyAlignment="1">
      <alignment/>
    </xf>
    <xf numFmtId="169" fontId="6" fillId="0" borderId="14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left" vertical="center"/>
    </xf>
    <xf numFmtId="170" fontId="4" fillId="0" borderId="14" xfId="17" applyNumberFormat="1" applyFont="1" applyFill="1" applyBorder="1" applyAlignment="1" applyProtection="1">
      <alignment horizontal="center" vertical="center"/>
      <protection/>
    </xf>
    <xf numFmtId="170" fontId="4" fillId="0" borderId="14" xfId="17" applyNumberFormat="1" applyFont="1" applyFill="1" applyBorder="1" applyAlignment="1" applyProtection="1">
      <alignment horizontal="right" vertical="center"/>
      <protection/>
    </xf>
    <xf numFmtId="169" fontId="8" fillId="2" borderId="14" xfId="0" applyNumberFormat="1" applyFont="1" applyFill="1" applyBorder="1" applyAlignment="1">
      <alignment horizontal="center" wrapText="1"/>
    </xf>
    <xf numFmtId="167" fontId="8" fillId="2" borderId="15" xfId="0" applyNumberFormat="1" applyFont="1" applyFill="1" applyBorder="1" applyAlignment="1">
      <alignment horizontal="center" vertical="center"/>
    </xf>
    <xf numFmtId="172" fontId="8" fillId="2" borderId="15" xfId="0" applyNumberFormat="1" applyFont="1" applyFill="1" applyBorder="1" applyAlignment="1">
      <alignment horizontal="left" vertical="center"/>
    </xf>
    <xf numFmtId="170" fontId="8" fillId="2" borderId="14" xfId="17" applyNumberFormat="1" applyFont="1" applyFill="1" applyBorder="1" applyAlignment="1" applyProtection="1">
      <alignment horizontal="center" vertical="center"/>
      <protection/>
    </xf>
    <xf numFmtId="171" fontId="8" fillId="2" borderId="14" xfId="0" applyNumberFormat="1" applyFont="1" applyFill="1" applyBorder="1" applyAlignment="1">
      <alignment/>
    </xf>
    <xf numFmtId="169" fontId="2" fillId="0" borderId="14" xfId="0" applyNumberFormat="1" applyFont="1" applyFill="1" applyBorder="1" applyAlignment="1">
      <alignment horizontal="left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169" fontId="4" fillId="2" borderId="14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left" wrapText="1"/>
    </xf>
    <xf numFmtId="167" fontId="8" fillId="0" borderId="14" xfId="0" applyNumberFormat="1" applyFont="1" applyFill="1" applyBorder="1" applyAlignment="1">
      <alignment horizontal="center" vertical="center"/>
    </xf>
    <xf numFmtId="169" fontId="9" fillId="2" borderId="14" xfId="0" applyNumberFormat="1" applyFont="1" applyFill="1" applyBorder="1" applyAlignment="1">
      <alignment horizontal="center" vertical="center" wrapText="1"/>
    </xf>
    <xf numFmtId="171" fontId="10" fillId="2" borderId="14" xfId="0" applyNumberFormat="1" applyFont="1" applyFill="1" applyBorder="1" applyAlignment="1">
      <alignment horizontal="center" vertical="center" wrapText="1"/>
    </xf>
    <xf numFmtId="169" fontId="8" fillId="2" borderId="14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wrapText="1"/>
    </xf>
    <xf numFmtId="167" fontId="8" fillId="0" borderId="15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 horizontal="center" vertical="center" wrapText="1"/>
    </xf>
    <xf numFmtId="169" fontId="8" fillId="0" borderId="15" xfId="0" applyNumberFormat="1" applyFont="1" applyFill="1" applyBorder="1" applyAlignment="1">
      <alignment horizontal="center" vertical="center" wrapText="1"/>
    </xf>
    <xf numFmtId="170" fontId="8" fillId="0" borderId="15" xfId="0" applyNumberFormat="1" applyFont="1" applyFill="1" applyBorder="1" applyAlignment="1">
      <alignment horizontal="left" vertical="center"/>
    </xf>
    <xf numFmtId="169" fontId="4" fillId="0" borderId="3" xfId="0" applyNumberFormat="1" applyFont="1" applyFill="1" applyBorder="1" applyAlignment="1">
      <alignment horizontal="center"/>
    </xf>
    <xf numFmtId="170" fontId="4" fillId="0" borderId="3" xfId="0" applyNumberFormat="1" applyFont="1" applyFill="1" applyBorder="1" applyAlignment="1" applyProtection="1">
      <alignment/>
      <protection hidden="1" locked="0"/>
    </xf>
    <xf numFmtId="167" fontId="4" fillId="0" borderId="3" xfId="0" applyNumberFormat="1" applyFont="1" applyFill="1" applyBorder="1" applyAlignment="1" applyProtection="1">
      <alignment/>
      <protection hidden="1" locked="0"/>
    </xf>
    <xf numFmtId="164" fontId="5" fillId="0" borderId="0" xfId="0" applyNumberFormat="1" applyFont="1" applyFill="1" applyBorder="1" applyAlignment="1" applyProtection="1">
      <alignment/>
      <protection hidden="1" locked="0"/>
    </xf>
    <xf numFmtId="164" fontId="4" fillId="0" borderId="3" xfId="0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170" fontId="11" fillId="0" borderId="3" xfId="0" applyNumberFormat="1" applyFont="1" applyFill="1" applyBorder="1" applyAlignment="1">
      <alignment horizontal="center"/>
    </xf>
    <xf numFmtId="173" fontId="8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174" fontId="0" fillId="0" borderId="0" xfId="19" applyFont="1" applyFill="1" applyBorder="1" applyAlignment="1" applyProtection="1">
      <alignment horizontal="center"/>
      <protection/>
    </xf>
    <xf numFmtId="164" fontId="12" fillId="0" borderId="16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9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73" fontId="8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28575</xdr:rowOff>
    </xdr:from>
    <xdr:to>
      <xdr:col>8</xdr:col>
      <xdr:colOff>981075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28575"/>
          <a:ext cx="8382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4" zoomScaleNormal="84" workbookViewId="0" topLeftCell="A1">
      <selection activeCell="G72" sqref="G72"/>
    </sheetView>
  </sheetViews>
  <sheetFormatPr defaultColWidth="8.00390625" defaultRowHeight="12.75"/>
  <cols>
    <col min="1" max="1" width="7.00390625" style="1" customWidth="1"/>
    <col min="2" max="2" width="56.28125" style="1" customWidth="1"/>
    <col min="3" max="3" width="17.140625" style="1" customWidth="1"/>
    <col min="4" max="4" width="11.421875" style="1" customWidth="1"/>
    <col min="5" max="5" width="14.8515625" style="1" customWidth="1"/>
    <col min="6" max="6" width="20.28125" style="1" customWidth="1"/>
    <col min="7" max="7" width="21.8515625" style="1" customWidth="1"/>
    <col min="8" max="8" width="22.28125" style="1" customWidth="1"/>
    <col min="9" max="9" width="20.7109375" style="1" customWidth="1"/>
    <col min="10" max="10" width="12.7109375" style="1" customWidth="1"/>
    <col min="11" max="16384" width="9.140625" style="1" customWidth="1"/>
  </cols>
  <sheetData>
    <row r="1" spans="1:9" ht="37.5" customHeight="1">
      <c r="A1" s="2" t="s">
        <v>0</v>
      </c>
      <c r="B1" s="2"/>
      <c r="C1" s="3" t="s">
        <v>1</v>
      </c>
      <c r="D1" s="3"/>
      <c r="E1" s="3"/>
      <c r="F1" s="3"/>
      <c r="G1" s="3"/>
      <c r="H1" s="3"/>
      <c r="I1" s="4"/>
    </row>
    <row r="2" spans="1:10" ht="28.5" customHeight="1">
      <c r="A2" s="5" t="s">
        <v>2</v>
      </c>
      <c r="B2" s="5"/>
      <c r="C2" s="6" t="s">
        <v>3</v>
      </c>
      <c r="D2" s="7" t="s">
        <v>4</v>
      </c>
      <c r="E2" s="7"/>
      <c r="F2" s="7"/>
      <c r="G2" s="7"/>
      <c r="H2" s="7"/>
      <c r="I2" s="4"/>
      <c r="J2" s="8"/>
    </row>
    <row r="3" spans="1:10" ht="36" customHeight="1">
      <c r="A3" s="9" t="s">
        <v>5</v>
      </c>
      <c r="B3" s="9"/>
      <c r="C3" s="10" t="s">
        <v>6</v>
      </c>
      <c r="D3" s="11" t="s">
        <v>7</v>
      </c>
      <c r="E3" s="11"/>
      <c r="F3" s="11"/>
      <c r="G3" s="11"/>
      <c r="H3" s="11"/>
      <c r="I3" s="4"/>
      <c r="J3" s="8"/>
    </row>
    <row r="4" spans="1:9" s="18" customFormat="1" ht="24.75" customHeight="1">
      <c r="A4" s="12"/>
      <c r="B4" s="13"/>
      <c r="C4" s="14"/>
      <c r="D4" s="15"/>
      <c r="E4" s="16" t="s">
        <v>8</v>
      </c>
      <c r="F4" s="16"/>
      <c r="G4" s="17" t="s">
        <v>9</v>
      </c>
      <c r="H4" s="17"/>
      <c r="I4" s="17"/>
    </row>
    <row r="5" spans="1:10" s="18" customFormat="1" ht="15.75" customHeight="1">
      <c r="A5" s="19" t="s">
        <v>10</v>
      </c>
      <c r="B5" s="19" t="s">
        <v>11</v>
      </c>
      <c r="C5" s="20" t="s">
        <v>12</v>
      </c>
      <c r="D5" s="19" t="s">
        <v>13</v>
      </c>
      <c r="E5" s="21" t="s">
        <v>14</v>
      </c>
      <c r="F5" s="19" t="s">
        <v>15</v>
      </c>
      <c r="G5" s="19" t="s">
        <v>16</v>
      </c>
      <c r="H5" s="19"/>
      <c r="I5" s="19"/>
      <c r="J5" s="22"/>
    </row>
    <row r="6" spans="1:10" s="18" customFormat="1" ht="35.25" customHeight="1">
      <c r="A6" s="19"/>
      <c r="B6" s="19"/>
      <c r="C6" s="20"/>
      <c r="D6" s="19"/>
      <c r="E6" s="19"/>
      <c r="F6" s="19"/>
      <c r="G6" s="23" t="s">
        <v>17</v>
      </c>
      <c r="H6" s="23" t="s">
        <v>18</v>
      </c>
      <c r="I6" s="24" t="s">
        <v>19</v>
      </c>
      <c r="J6" s="25"/>
    </row>
    <row r="7" spans="1:10" ht="20.25" customHeight="1">
      <c r="A7" s="26">
        <v>1</v>
      </c>
      <c r="B7" s="27" t="s">
        <v>20</v>
      </c>
      <c r="C7" s="28"/>
      <c r="D7" s="28"/>
      <c r="E7" s="28"/>
      <c r="F7" s="29"/>
      <c r="G7" s="30"/>
      <c r="H7" s="31"/>
      <c r="I7" s="32"/>
      <c r="J7" s="33"/>
    </row>
    <row r="8" spans="1:10" ht="14.25">
      <c r="A8" s="34" t="s">
        <v>21</v>
      </c>
      <c r="B8" s="35" t="s">
        <v>22</v>
      </c>
      <c r="C8" s="36" t="s">
        <v>23</v>
      </c>
      <c r="D8" s="37">
        <v>1</v>
      </c>
      <c r="E8" s="38">
        <v>2475</v>
      </c>
      <c r="F8" s="38">
        <f>E8*D8</f>
        <v>2475</v>
      </c>
      <c r="G8" s="38">
        <v>0</v>
      </c>
      <c r="H8" s="38">
        <f>F8</f>
        <v>2475</v>
      </c>
      <c r="I8" s="39"/>
      <c r="J8" s="33"/>
    </row>
    <row r="9" spans="1:10" ht="14.25">
      <c r="A9" s="34"/>
      <c r="B9" s="40" t="s">
        <v>24</v>
      </c>
      <c r="C9" s="36"/>
      <c r="D9" s="37"/>
      <c r="E9" s="41"/>
      <c r="F9" s="42">
        <f>F8</f>
        <v>2475</v>
      </c>
      <c r="G9" s="42">
        <f>G8</f>
        <v>0</v>
      </c>
      <c r="H9" s="43">
        <f>H8</f>
        <v>2475</v>
      </c>
      <c r="I9" s="39"/>
      <c r="J9" s="33"/>
    </row>
    <row r="10" spans="1:10" ht="25.5">
      <c r="A10" s="26">
        <v>2</v>
      </c>
      <c r="B10" s="27" t="s">
        <v>25</v>
      </c>
      <c r="C10" s="44"/>
      <c r="D10" s="45"/>
      <c r="E10" s="46"/>
      <c r="F10" s="47"/>
      <c r="G10" s="48"/>
      <c r="H10" s="31"/>
      <c r="I10" s="32"/>
      <c r="J10" s="33"/>
    </row>
    <row r="11" spans="1:10" ht="25.5">
      <c r="A11" s="34" t="s">
        <v>26</v>
      </c>
      <c r="B11" s="49" t="s">
        <v>27</v>
      </c>
      <c r="C11" s="36" t="s">
        <v>23</v>
      </c>
      <c r="D11" s="37">
        <v>1</v>
      </c>
      <c r="E11" s="38">
        <v>1300</v>
      </c>
      <c r="F11" s="38">
        <f aca="true" t="shared" si="0" ref="F11:F15">E11*D11</f>
        <v>1300</v>
      </c>
      <c r="G11" s="38">
        <f aca="true" t="shared" si="1" ref="G11:G14">F11</f>
        <v>1300</v>
      </c>
      <c r="H11" s="38">
        <v>0</v>
      </c>
      <c r="I11" s="39"/>
      <c r="J11" s="33"/>
    </row>
    <row r="12" spans="1:10" ht="38.25">
      <c r="A12" s="34" t="s">
        <v>28</v>
      </c>
      <c r="B12" s="49" t="s">
        <v>29</v>
      </c>
      <c r="C12" s="50" t="s">
        <v>30</v>
      </c>
      <c r="D12" s="37">
        <v>1</v>
      </c>
      <c r="E12" s="38">
        <v>715</v>
      </c>
      <c r="F12" s="38">
        <f t="shared" si="0"/>
        <v>715</v>
      </c>
      <c r="G12" s="38">
        <f t="shared" si="1"/>
        <v>715</v>
      </c>
      <c r="H12" s="38">
        <v>0</v>
      </c>
      <c r="I12" s="39"/>
      <c r="J12" s="33"/>
    </row>
    <row r="13" spans="1:10" ht="14.25">
      <c r="A13" s="34" t="s">
        <v>31</v>
      </c>
      <c r="B13" s="49" t="s">
        <v>32</v>
      </c>
      <c r="C13" s="36" t="s">
        <v>33</v>
      </c>
      <c r="D13" s="37">
        <v>445</v>
      </c>
      <c r="E13" s="38">
        <v>2.77</v>
      </c>
      <c r="F13" s="38">
        <f t="shared" si="0"/>
        <v>1232.65</v>
      </c>
      <c r="G13" s="38">
        <f t="shared" si="1"/>
        <v>1232.65</v>
      </c>
      <c r="H13" s="38">
        <v>0</v>
      </c>
      <c r="I13" s="39"/>
      <c r="J13" s="33"/>
    </row>
    <row r="14" spans="1:10" ht="51">
      <c r="A14" s="34" t="s">
        <v>34</v>
      </c>
      <c r="B14" s="49" t="s">
        <v>35</v>
      </c>
      <c r="C14" s="50" t="s">
        <v>36</v>
      </c>
      <c r="D14" s="37">
        <v>435</v>
      </c>
      <c r="E14" s="38">
        <v>2.08</v>
      </c>
      <c r="F14" s="38">
        <f t="shared" si="0"/>
        <v>904.8000000000001</v>
      </c>
      <c r="G14" s="38">
        <f t="shared" si="1"/>
        <v>904.8000000000001</v>
      </c>
      <c r="H14" s="38">
        <v>0</v>
      </c>
      <c r="I14" s="39"/>
      <c r="J14" s="33"/>
    </row>
    <row r="15" spans="1:10" ht="25.5">
      <c r="A15" s="34" t="s">
        <v>37</v>
      </c>
      <c r="B15" s="49" t="s">
        <v>38</v>
      </c>
      <c r="C15" s="50" t="s">
        <v>39</v>
      </c>
      <c r="D15" s="37">
        <v>2</v>
      </c>
      <c r="E15" s="38">
        <v>2000</v>
      </c>
      <c r="F15" s="38">
        <f t="shared" si="0"/>
        <v>4000</v>
      </c>
      <c r="G15" s="38">
        <v>0</v>
      </c>
      <c r="H15" s="38">
        <f>F15</f>
        <v>4000</v>
      </c>
      <c r="I15" s="39"/>
      <c r="J15" s="33"/>
    </row>
    <row r="16" spans="1:10" ht="14.25">
      <c r="A16" s="34"/>
      <c r="B16" s="40" t="s">
        <v>24</v>
      </c>
      <c r="C16" s="36"/>
      <c r="D16" s="37"/>
      <c r="E16" s="41"/>
      <c r="F16" s="42">
        <f>SUM(F11:F15)</f>
        <v>8152.450000000001</v>
      </c>
      <c r="G16" s="42">
        <f>SUM(G11:G15)</f>
        <v>4152.450000000001</v>
      </c>
      <c r="H16" s="43">
        <f>SUM(H11:H15)</f>
        <v>4000</v>
      </c>
      <c r="I16" s="39"/>
      <c r="J16" s="33"/>
    </row>
    <row r="17" spans="1:10" ht="42.75">
      <c r="A17" s="26">
        <v>3</v>
      </c>
      <c r="B17" s="51" t="s">
        <v>40</v>
      </c>
      <c r="C17" s="44"/>
      <c r="D17" s="45"/>
      <c r="E17" s="46"/>
      <c r="F17" s="47"/>
      <c r="G17" s="48"/>
      <c r="H17" s="31"/>
      <c r="I17" s="32"/>
      <c r="J17" s="33"/>
    </row>
    <row r="18" spans="1:10" ht="14.25">
      <c r="A18" s="34" t="s">
        <v>41</v>
      </c>
      <c r="B18" s="35" t="s">
        <v>42</v>
      </c>
      <c r="C18" s="52" t="s">
        <v>33</v>
      </c>
      <c r="D18" s="52">
        <v>212</v>
      </c>
      <c r="E18" s="38">
        <v>1.4</v>
      </c>
      <c r="F18" s="38">
        <f aca="true" t="shared" si="2" ref="F18:F23">E18*D18</f>
        <v>296.79999999999995</v>
      </c>
      <c r="G18" s="38">
        <f aca="true" t="shared" si="3" ref="G18:G22">F18</f>
        <v>296.79999999999995</v>
      </c>
      <c r="H18" s="38">
        <v>0</v>
      </c>
      <c r="I18" s="39"/>
      <c r="J18" s="33"/>
    </row>
    <row r="19" spans="1:10" ht="38.25">
      <c r="A19" s="34" t="s">
        <v>43</v>
      </c>
      <c r="B19" s="35" t="s">
        <v>44</v>
      </c>
      <c r="C19" s="52" t="s">
        <v>45</v>
      </c>
      <c r="D19" s="52">
        <v>381.6</v>
      </c>
      <c r="E19" s="38">
        <v>18.65</v>
      </c>
      <c r="F19" s="38">
        <f t="shared" si="2"/>
        <v>7116.84</v>
      </c>
      <c r="G19" s="38">
        <f t="shared" si="3"/>
        <v>7116.84</v>
      </c>
      <c r="H19" s="38">
        <v>0</v>
      </c>
      <c r="I19" s="39"/>
      <c r="J19" s="33"/>
    </row>
    <row r="20" spans="1:10" ht="25.5">
      <c r="A20" s="34" t="s">
        <v>46</v>
      </c>
      <c r="B20" s="35" t="s">
        <v>47</v>
      </c>
      <c r="C20" s="52" t="s">
        <v>36</v>
      </c>
      <c r="D20" s="52">
        <f>230*0.8</f>
        <v>184</v>
      </c>
      <c r="E20" s="38">
        <v>11.2</v>
      </c>
      <c r="F20" s="38">
        <f t="shared" si="2"/>
        <v>2060.7999999999997</v>
      </c>
      <c r="G20" s="38">
        <f t="shared" si="3"/>
        <v>2060.7999999999997</v>
      </c>
      <c r="H20" s="38">
        <v>0</v>
      </c>
      <c r="I20" s="39"/>
      <c r="J20" s="33"/>
    </row>
    <row r="21" spans="1:10" ht="38.25">
      <c r="A21" s="34" t="s">
        <v>48</v>
      </c>
      <c r="B21" s="35" t="s">
        <v>49</v>
      </c>
      <c r="C21" s="52" t="s">
        <v>33</v>
      </c>
      <c r="D21" s="52">
        <v>212</v>
      </c>
      <c r="E21" s="38">
        <v>72.85</v>
      </c>
      <c r="F21" s="38">
        <f t="shared" si="2"/>
        <v>15444.199999999999</v>
      </c>
      <c r="G21" s="38">
        <f t="shared" si="3"/>
        <v>15444.199999999999</v>
      </c>
      <c r="H21" s="38">
        <v>0</v>
      </c>
      <c r="I21" s="39"/>
      <c r="J21" s="33"/>
    </row>
    <row r="22" spans="1:10" ht="25.5">
      <c r="A22" s="34" t="s">
        <v>50</v>
      </c>
      <c r="B22" s="35" t="s">
        <v>51</v>
      </c>
      <c r="C22" s="52" t="s">
        <v>45</v>
      </c>
      <c r="D22" s="52">
        <v>193.2</v>
      </c>
      <c r="E22" s="38">
        <v>17.75</v>
      </c>
      <c r="F22" s="38">
        <f t="shared" si="2"/>
        <v>3429.2999999999997</v>
      </c>
      <c r="G22" s="38">
        <f t="shared" si="3"/>
        <v>3429.2999999999997</v>
      </c>
      <c r="H22" s="38">
        <v>0</v>
      </c>
      <c r="I22" s="39"/>
      <c r="J22" s="33"/>
    </row>
    <row r="23" spans="1:10" ht="25.5">
      <c r="A23" s="34" t="s">
        <v>52</v>
      </c>
      <c r="B23" s="49" t="s">
        <v>38</v>
      </c>
      <c r="C23" s="52" t="s">
        <v>39</v>
      </c>
      <c r="D23" s="52">
        <v>2</v>
      </c>
      <c r="E23" s="38">
        <v>2000</v>
      </c>
      <c r="F23" s="38">
        <f t="shared" si="2"/>
        <v>4000</v>
      </c>
      <c r="G23" s="38">
        <v>0</v>
      </c>
      <c r="H23" s="38">
        <f>F23</f>
        <v>4000</v>
      </c>
      <c r="I23" s="39"/>
      <c r="J23" s="33"/>
    </row>
    <row r="24" spans="1:10" ht="14.25">
      <c r="A24" s="34"/>
      <c r="B24" s="53" t="s">
        <v>24</v>
      </c>
      <c r="C24" s="50"/>
      <c r="D24" s="37"/>
      <c r="E24" s="41"/>
      <c r="F24" s="42">
        <f>SUM(F18:F23)</f>
        <v>32347.939999999995</v>
      </c>
      <c r="G24" s="42">
        <f>SUM(G18:G23)</f>
        <v>28347.939999999995</v>
      </c>
      <c r="H24" s="42">
        <f>SUM(H18:H23)</f>
        <v>4000</v>
      </c>
      <c r="I24" s="39"/>
      <c r="J24" s="33"/>
    </row>
    <row r="25" spans="1:10" ht="25.5">
      <c r="A25" s="26">
        <v>4</v>
      </c>
      <c r="B25" s="27" t="s">
        <v>53</v>
      </c>
      <c r="C25" s="44"/>
      <c r="D25" s="45"/>
      <c r="E25" s="46"/>
      <c r="F25" s="47"/>
      <c r="G25" s="48"/>
      <c r="H25" s="31"/>
      <c r="I25" s="32"/>
      <c r="J25" s="33"/>
    </row>
    <row r="26" spans="1:10" ht="14.25">
      <c r="A26" s="34" t="s">
        <v>54</v>
      </c>
      <c r="B26" s="35" t="s">
        <v>42</v>
      </c>
      <c r="C26" s="50" t="s">
        <v>33</v>
      </c>
      <c r="D26" s="37">
        <v>233</v>
      </c>
      <c r="E26" s="38">
        <v>1.4</v>
      </c>
      <c r="F26" s="38">
        <f aca="true" t="shared" si="4" ref="F26:F31">E26*D26</f>
        <v>326.2</v>
      </c>
      <c r="G26" s="38">
        <f aca="true" t="shared" si="5" ref="G26:G30">F26</f>
        <v>326.2</v>
      </c>
      <c r="H26" s="38">
        <v>0</v>
      </c>
      <c r="I26" s="39"/>
      <c r="J26" s="33"/>
    </row>
    <row r="27" spans="1:10" ht="25.5">
      <c r="A27" s="34" t="s">
        <v>55</v>
      </c>
      <c r="B27" s="35" t="s">
        <v>56</v>
      </c>
      <c r="C27" s="50" t="s">
        <v>45</v>
      </c>
      <c r="D27" s="37">
        <v>838</v>
      </c>
      <c r="E27" s="38">
        <v>18.65</v>
      </c>
      <c r="F27" s="38">
        <f t="shared" si="4"/>
        <v>15628.699999999999</v>
      </c>
      <c r="G27" s="38">
        <f t="shared" si="5"/>
        <v>15628.699999999999</v>
      </c>
      <c r="H27" s="38">
        <v>0</v>
      </c>
      <c r="I27" s="39"/>
      <c r="J27" s="33"/>
    </row>
    <row r="28" spans="1:10" ht="25.5">
      <c r="A28" s="34" t="s">
        <v>57</v>
      </c>
      <c r="B28" s="35" t="s">
        <v>47</v>
      </c>
      <c r="C28" s="50" t="s">
        <v>36</v>
      </c>
      <c r="D28" s="37">
        <v>210</v>
      </c>
      <c r="E28" s="38">
        <v>11.2</v>
      </c>
      <c r="F28" s="38">
        <f t="shared" si="4"/>
        <v>2352</v>
      </c>
      <c r="G28" s="38">
        <f t="shared" si="5"/>
        <v>2352</v>
      </c>
      <c r="H28" s="38">
        <v>0</v>
      </c>
      <c r="I28" s="39"/>
      <c r="J28" s="33"/>
    </row>
    <row r="29" spans="1:10" ht="38.25">
      <c r="A29" s="34" t="s">
        <v>58</v>
      </c>
      <c r="B29" s="54" t="s">
        <v>59</v>
      </c>
      <c r="C29" s="50" t="s">
        <v>33</v>
      </c>
      <c r="D29" s="37">
        <v>233</v>
      </c>
      <c r="E29" s="38">
        <v>123.5</v>
      </c>
      <c r="F29" s="38">
        <f t="shared" si="4"/>
        <v>28775.5</v>
      </c>
      <c r="G29" s="38">
        <f t="shared" si="5"/>
        <v>28775.5</v>
      </c>
      <c r="H29" s="38">
        <v>0</v>
      </c>
      <c r="I29" s="39"/>
      <c r="J29" s="33"/>
    </row>
    <row r="30" spans="1:10" ht="25.5">
      <c r="A30" s="34" t="s">
        <v>60</v>
      </c>
      <c r="B30" s="35" t="s">
        <v>51</v>
      </c>
      <c r="C30" s="50" t="s">
        <v>45</v>
      </c>
      <c r="D30" s="37">
        <v>311.36</v>
      </c>
      <c r="E30" s="38">
        <v>17.75</v>
      </c>
      <c r="F30" s="38">
        <f t="shared" si="4"/>
        <v>5526.64</v>
      </c>
      <c r="G30" s="38">
        <f t="shared" si="5"/>
        <v>5526.64</v>
      </c>
      <c r="H30" s="38">
        <v>0</v>
      </c>
      <c r="I30" s="39"/>
      <c r="J30" s="33"/>
    </row>
    <row r="31" spans="1:10" ht="25.5">
      <c r="A31" s="34" t="s">
        <v>61</v>
      </c>
      <c r="B31" s="49" t="s">
        <v>38</v>
      </c>
      <c r="C31" s="36" t="s">
        <v>39</v>
      </c>
      <c r="D31" s="55">
        <v>2</v>
      </c>
      <c r="E31" s="38">
        <v>2000</v>
      </c>
      <c r="F31" s="38">
        <f t="shared" si="4"/>
        <v>4000</v>
      </c>
      <c r="G31" s="38">
        <v>0</v>
      </c>
      <c r="H31" s="38">
        <f>F31</f>
        <v>4000</v>
      </c>
      <c r="I31" s="39"/>
      <c r="J31" s="33"/>
    </row>
    <row r="32" spans="1:10" ht="14.25">
      <c r="A32" s="34"/>
      <c r="B32" s="53" t="s">
        <v>24</v>
      </c>
      <c r="C32" s="36"/>
      <c r="D32" s="37"/>
      <c r="E32" s="41"/>
      <c r="F32" s="42">
        <f>SUM(F26:F31)</f>
        <v>56609.03999999999</v>
      </c>
      <c r="G32" s="42">
        <f>SUM(G26:G31)</f>
        <v>52609.03999999999</v>
      </c>
      <c r="H32" s="42">
        <f>SUM(H26:H31)</f>
        <v>4000</v>
      </c>
      <c r="I32" s="39"/>
      <c r="J32" s="33"/>
    </row>
    <row r="33" spans="1:10" ht="15">
      <c r="A33" s="26">
        <v>5</v>
      </c>
      <c r="B33" s="56" t="s">
        <v>62</v>
      </c>
      <c r="C33" s="44"/>
      <c r="D33" s="45"/>
      <c r="E33" s="46"/>
      <c r="F33" s="47"/>
      <c r="G33" s="48"/>
      <c r="H33" s="31"/>
      <c r="I33" s="32"/>
      <c r="J33" s="33"/>
    </row>
    <row r="34" spans="1:10" ht="57" customHeight="1">
      <c r="A34" s="34" t="s">
        <v>63</v>
      </c>
      <c r="B34" s="35" t="s">
        <v>64</v>
      </c>
      <c r="C34" s="50" t="s">
        <v>23</v>
      </c>
      <c r="D34" s="37">
        <v>16</v>
      </c>
      <c r="E34" s="38">
        <v>3132</v>
      </c>
      <c r="F34" s="38">
        <f aca="true" t="shared" si="6" ref="F34:F37">E34*D34</f>
        <v>50112</v>
      </c>
      <c r="G34" s="38">
        <f aca="true" t="shared" si="7" ref="G34:G36">F34</f>
        <v>50112</v>
      </c>
      <c r="H34" s="38">
        <v>0</v>
      </c>
      <c r="I34" s="39"/>
      <c r="J34" s="33"/>
    </row>
    <row r="35" spans="1:10" ht="57" customHeight="1">
      <c r="A35" s="34" t="s">
        <v>65</v>
      </c>
      <c r="B35" s="35" t="s">
        <v>66</v>
      </c>
      <c r="C35" s="50" t="s">
        <v>23</v>
      </c>
      <c r="D35" s="37">
        <v>3</v>
      </c>
      <c r="E35" s="38">
        <v>3578.65</v>
      </c>
      <c r="F35" s="38">
        <f t="shared" si="6"/>
        <v>10735.95</v>
      </c>
      <c r="G35" s="38">
        <f t="shared" si="7"/>
        <v>10735.95</v>
      </c>
      <c r="H35" s="38">
        <v>0</v>
      </c>
      <c r="I35" s="39"/>
      <c r="J35" s="33"/>
    </row>
    <row r="36" spans="1:10" ht="27.75" customHeight="1">
      <c r="A36" s="34" t="s">
        <v>67</v>
      </c>
      <c r="B36" s="35" t="s">
        <v>68</v>
      </c>
      <c r="C36" s="50" t="s">
        <v>33</v>
      </c>
      <c r="D36" s="37">
        <v>8</v>
      </c>
      <c r="E36" s="38">
        <v>445</v>
      </c>
      <c r="F36" s="38">
        <f t="shared" si="6"/>
        <v>3560</v>
      </c>
      <c r="G36" s="38">
        <f t="shared" si="7"/>
        <v>3560</v>
      </c>
      <c r="H36" s="38">
        <v>0</v>
      </c>
      <c r="I36" s="39"/>
      <c r="J36" s="33"/>
    </row>
    <row r="37" spans="1:10" ht="34.5" customHeight="1">
      <c r="A37" s="34" t="s">
        <v>69</v>
      </c>
      <c r="B37" s="49" t="s">
        <v>38</v>
      </c>
      <c r="C37" s="36" t="s">
        <v>39</v>
      </c>
      <c r="D37" s="37">
        <v>2</v>
      </c>
      <c r="E37" s="38">
        <v>2000</v>
      </c>
      <c r="F37" s="38">
        <f t="shared" si="6"/>
        <v>4000</v>
      </c>
      <c r="G37" s="38">
        <v>0</v>
      </c>
      <c r="H37" s="38">
        <f>F37</f>
        <v>4000</v>
      </c>
      <c r="I37" s="39"/>
      <c r="J37" s="33"/>
    </row>
    <row r="38" spans="1:10" ht="14.25">
      <c r="A38" s="34"/>
      <c r="B38" s="53" t="s">
        <v>24</v>
      </c>
      <c r="C38" s="50"/>
      <c r="D38" s="37"/>
      <c r="E38" s="41"/>
      <c r="F38" s="42">
        <f>SUM(F34:F37)</f>
        <v>68407.95</v>
      </c>
      <c r="G38" s="42">
        <f>SUM(G34:G37)</f>
        <v>64407.95</v>
      </c>
      <c r="H38" s="42">
        <f>SUM(H34:H37)</f>
        <v>4000</v>
      </c>
      <c r="I38" s="39"/>
      <c r="J38" s="33"/>
    </row>
    <row r="39" spans="1:10" ht="21" customHeight="1">
      <c r="A39" s="26">
        <v>6</v>
      </c>
      <c r="B39" s="56" t="s">
        <v>70</v>
      </c>
      <c r="C39" s="56"/>
      <c r="D39" s="56"/>
      <c r="E39" s="56"/>
      <c r="F39" s="56"/>
      <c r="G39" s="57"/>
      <c r="H39" s="56"/>
      <c r="I39" s="56"/>
      <c r="J39" s="33"/>
    </row>
    <row r="40" spans="1:10" ht="20.25" customHeight="1">
      <c r="A40" s="34" t="s">
        <v>71</v>
      </c>
      <c r="B40" s="35" t="s">
        <v>72</v>
      </c>
      <c r="C40" s="50" t="s">
        <v>23</v>
      </c>
      <c r="D40" s="37">
        <v>5</v>
      </c>
      <c r="E40" s="38">
        <v>47.6</v>
      </c>
      <c r="F40" s="38">
        <f aca="true" t="shared" si="8" ref="F40:F43">E40*D40</f>
        <v>238</v>
      </c>
      <c r="G40" s="38">
        <f aca="true" t="shared" si="9" ref="G40:G42">F40</f>
        <v>238</v>
      </c>
      <c r="H40" s="38">
        <v>0</v>
      </c>
      <c r="I40" s="39"/>
      <c r="J40" s="33"/>
    </row>
    <row r="41" spans="1:10" ht="34.5" customHeight="1">
      <c r="A41" s="34" t="s">
        <v>73</v>
      </c>
      <c r="B41" s="35" t="s">
        <v>74</v>
      </c>
      <c r="C41" s="50" t="s">
        <v>23</v>
      </c>
      <c r="D41" s="37">
        <v>5</v>
      </c>
      <c r="E41" s="38">
        <v>3435</v>
      </c>
      <c r="F41" s="38">
        <f t="shared" si="8"/>
        <v>17175</v>
      </c>
      <c r="G41" s="38">
        <f t="shared" si="9"/>
        <v>17175</v>
      </c>
      <c r="H41" s="38">
        <v>0</v>
      </c>
      <c r="I41" s="39"/>
      <c r="J41" s="33"/>
    </row>
    <row r="42" spans="1:10" ht="34.5" customHeight="1">
      <c r="A42" s="34" t="s">
        <v>75</v>
      </c>
      <c r="B42" s="35" t="s">
        <v>76</v>
      </c>
      <c r="C42" s="50" t="s">
        <v>23</v>
      </c>
      <c r="D42" s="37">
        <v>5</v>
      </c>
      <c r="E42" s="38">
        <v>413.65</v>
      </c>
      <c r="F42" s="38">
        <f t="shared" si="8"/>
        <v>2068.25</v>
      </c>
      <c r="G42" s="38">
        <f t="shared" si="9"/>
        <v>2068.25</v>
      </c>
      <c r="H42" s="38">
        <v>0</v>
      </c>
      <c r="I42" s="39"/>
      <c r="J42" s="33"/>
    </row>
    <row r="43" spans="1:10" ht="34.5" customHeight="1">
      <c r="A43" s="34" t="s">
        <v>77</v>
      </c>
      <c r="B43" s="49" t="s">
        <v>38</v>
      </c>
      <c r="C43" s="36" t="s">
        <v>39</v>
      </c>
      <c r="D43" s="37">
        <v>2</v>
      </c>
      <c r="E43" s="38">
        <v>2000</v>
      </c>
      <c r="F43" s="38">
        <f t="shared" si="8"/>
        <v>4000</v>
      </c>
      <c r="G43" s="38">
        <v>0</v>
      </c>
      <c r="H43" s="38">
        <f>F43</f>
        <v>4000</v>
      </c>
      <c r="I43" s="39"/>
      <c r="J43" s="33"/>
    </row>
    <row r="44" spans="1:10" ht="25.5" customHeight="1">
      <c r="A44" s="34"/>
      <c r="B44" s="53" t="s">
        <v>24</v>
      </c>
      <c r="C44" s="50"/>
      <c r="D44" s="37"/>
      <c r="E44" s="41"/>
      <c r="F44" s="42">
        <f>SUM(F40:F43)</f>
        <v>23481.25</v>
      </c>
      <c r="G44" s="42">
        <f>SUM(G40:G43)</f>
        <v>19481.25</v>
      </c>
      <c r="H44" s="42">
        <f>SUM(H40:H43)</f>
        <v>4000</v>
      </c>
      <c r="I44" s="39"/>
      <c r="J44" s="33"/>
    </row>
    <row r="45" spans="1:10" ht="25.5" customHeight="1">
      <c r="A45" s="26">
        <v>7</v>
      </c>
      <c r="B45" s="56" t="s">
        <v>78</v>
      </c>
      <c r="C45" s="58"/>
      <c r="D45" s="45"/>
      <c r="E45" s="46"/>
      <c r="F45" s="47"/>
      <c r="G45" s="48"/>
      <c r="H45" s="31"/>
      <c r="I45" s="32"/>
      <c r="J45" s="33"/>
    </row>
    <row r="46" spans="1:10" ht="54" customHeight="1">
      <c r="A46" s="34" t="s">
        <v>79</v>
      </c>
      <c r="B46" s="59" t="s">
        <v>80</v>
      </c>
      <c r="C46" s="50" t="s">
        <v>45</v>
      </c>
      <c r="D46" s="37">
        <v>32</v>
      </c>
      <c r="E46" s="38">
        <v>198.75</v>
      </c>
      <c r="F46" s="38">
        <f aca="true" t="shared" si="10" ref="F46:F49">E46*D46</f>
        <v>6360</v>
      </c>
      <c r="G46" s="38">
        <f aca="true" t="shared" si="11" ref="G46:G48">F46</f>
        <v>6360</v>
      </c>
      <c r="H46" s="38">
        <v>0</v>
      </c>
      <c r="I46" s="39"/>
      <c r="J46" s="33"/>
    </row>
    <row r="47" spans="1:10" ht="52.5" customHeight="1">
      <c r="A47" s="34" t="s">
        <v>81</v>
      </c>
      <c r="B47" s="35" t="s">
        <v>82</v>
      </c>
      <c r="C47" s="50" t="s">
        <v>36</v>
      </c>
      <c r="D47" s="37">
        <v>22</v>
      </c>
      <c r="E47" s="38">
        <v>11.2</v>
      </c>
      <c r="F47" s="38">
        <f t="shared" si="10"/>
        <v>246.39999999999998</v>
      </c>
      <c r="G47" s="38">
        <f t="shared" si="11"/>
        <v>246.39999999999998</v>
      </c>
      <c r="H47" s="38">
        <v>0</v>
      </c>
      <c r="I47" s="60"/>
      <c r="J47" s="33"/>
    </row>
    <row r="48" spans="1:10" ht="68.25" customHeight="1">
      <c r="A48" s="34" t="s">
        <v>83</v>
      </c>
      <c r="B48" s="35" t="s">
        <v>84</v>
      </c>
      <c r="C48" s="50" t="s">
        <v>45</v>
      </c>
      <c r="D48" s="37">
        <v>45</v>
      </c>
      <c r="E48" s="38">
        <v>906</v>
      </c>
      <c r="F48" s="38">
        <f t="shared" si="10"/>
        <v>40770</v>
      </c>
      <c r="G48" s="38">
        <f t="shared" si="11"/>
        <v>40770</v>
      </c>
      <c r="H48" s="38">
        <v>0</v>
      </c>
      <c r="I48" s="60"/>
      <c r="J48" s="33"/>
    </row>
    <row r="49" spans="1:10" ht="34.5" customHeight="1">
      <c r="A49" s="34" t="s">
        <v>85</v>
      </c>
      <c r="B49" s="49" t="s">
        <v>38</v>
      </c>
      <c r="C49" s="36" t="s">
        <v>39</v>
      </c>
      <c r="D49" s="37">
        <v>2</v>
      </c>
      <c r="E49" s="38">
        <v>2000</v>
      </c>
      <c r="F49" s="38">
        <f t="shared" si="10"/>
        <v>4000</v>
      </c>
      <c r="G49" s="38">
        <v>0</v>
      </c>
      <c r="H49" s="38">
        <f>F49</f>
        <v>4000</v>
      </c>
      <c r="I49" s="60"/>
      <c r="J49" s="33"/>
    </row>
    <row r="50" spans="1:10" ht="34.5" customHeight="1">
      <c r="A50" s="34"/>
      <c r="B50" s="61" t="s">
        <v>24</v>
      </c>
      <c r="C50" s="62"/>
      <c r="D50" s="37"/>
      <c r="E50" s="63"/>
      <c r="F50" s="42">
        <f>SUM(F46:F49)</f>
        <v>51376.4</v>
      </c>
      <c r="G50" s="42">
        <f>SUM(G46:G49)</f>
        <v>47376.4</v>
      </c>
      <c r="H50" s="42">
        <f>SUM(H46:H49)</f>
        <v>4000</v>
      </c>
      <c r="I50" s="60"/>
      <c r="J50" s="33"/>
    </row>
    <row r="51" spans="1:10" ht="34.5" customHeight="1">
      <c r="A51" s="26">
        <v>8</v>
      </c>
      <c r="B51" s="56" t="s">
        <v>86</v>
      </c>
      <c r="C51" s="56"/>
      <c r="D51" s="56"/>
      <c r="E51" s="56"/>
      <c r="F51" s="56"/>
      <c r="G51" s="57"/>
      <c r="H51" s="56"/>
      <c r="I51" s="56"/>
      <c r="J51" s="33"/>
    </row>
    <row r="52" spans="1:10" ht="34.5" customHeight="1">
      <c r="A52" s="34" t="s">
        <v>87</v>
      </c>
      <c r="B52" s="35" t="s">
        <v>88</v>
      </c>
      <c r="C52" s="62" t="s">
        <v>23</v>
      </c>
      <c r="D52" s="37">
        <v>2</v>
      </c>
      <c r="E52" s="38">
        <v>165</v>
      </c>
      <c r="F52" s="38">
        <f aca="true" t="shared" si="12" ref="F52:F53">E52*D52</f>
        <v>330</v>
      </c>
      <c r="G52" s="38">
        <f>F52</f>
        <v>330</v>
      </c>
      <c r="H52" s="38">
        <v>0</v>
      </c>
      <c r="I52" s="60"/>
      <c r="J52" s="33"/>
    </row>
    <row r="53" spans="1:10" ht="34.5" customHeight="1">
      <c r="A53" s="34" t="s">
        <v>89</v>
      </c>
      <c r="B53" s="49" t="s">
        <v>38</v>
      </c>
      <c r="C53" s="36" t="s">
        <v>39</v>
      </c>
      <c r="D53" s="37">
        <v>2</v>
      </c>
      <c r="E53" s="38">
        <v>2000</v>
      </c>
      <c r="F53" s="38">
        <f t="shared" si="12"/>
        <v>4000</v>
      </c>
      <c r="G53" s="38">
        <v>0</v>
      </c>
      <c r="H53" s="38">
        <f>F53</f>
        <v>4000</v>
      </c>
      <c r="I53" s="60"/>
      <c r="J53" s="33"/>
    </row>
    <row r="54" spans="1:10" ht="14.25">
      <c r="A54" s="34"/>
      <c r="B54" s="61" t="s">
        <v>24</v>
      </c>
      <c r="C54" s="62"/>
      <c r="D54" s="37"/>
      <c r="E54" s="63"/>
      <c r="F54" s="42">
        <f>F52+F53</f>
        <v>4330</v>
      </c>
      <c r="G54" s="42">
        <f>G52+G53</f>
        <v>330</v>
      </c>
      <c r="H54" s="42">
        <f>H52+H53</f>
        <v>4000</v>
      </c>
      <c r="I54" s="60"/>
      <c r="J54" s="33"/>
    </row>
    <row r="55" spans="1:10" ht="15">
      <c r="A55" s="26">
        <v>9</v>
      </c>
      <c r="B55" s="56" t="s">
        <v>90</v>
      </c>
      <c r="C55" s="56"/>
      <c r="D55" s="56"/>
      <c r="E55" s="56"/>
      <c r="F55" s="56"/>
      <c r="G55" s="57"/>
      <c r="H55" s="56"/>
      <c r="I55" s="56"/>
      <c r="J55" s="33"/>
    </row>
    <row r="56" spans="1:10" ht="14.25">
      <c r="A56" s="34" t="s">
        <v>91</v>
      </c>
      <c r="B56" s="35" t="s">
        <v>92</v>
      </c>
      <c r="C56" s="62" t="s">
        <v>36</v>
      </c>
      <c r="D56" s="37">
        <v>1016</v>
      </c>
      <c r="E56" s="38">
        <v>7.3</v>
      </c>
      <c r="F56" s="38">
        <f aca="true" t="shared" si="13" ref="F56:F58">E56*D56</f>
        <v>7416.8</v>
      </c>
      <c r="G56" s="38">
        <f aca="true" t="shared" si="14" ref="G56:G57">F56</f>
        <v>7416.8</v>
      </c>
      <c r="H56" s="38">
        <v>0</v>
      </c>
      <c r="I56" s="60"/>
      <c r="J56" s="33"/>
    </row>
    <row r="57" spans="1:10" ht="38.25">
      <c r="A57" s="34" t="s">
        <v>93</v>
      </c>
      <c r="B57" s="35" t="s">
        <v>94</v>
      </c>
      <c r="C57" s="62" t="s">
        <v>45</v>
      </c>
      <c r="D57" s="37">
        <v>500</v>
      </c>
      <c r="E57" s="38">
        <v>4.85</v>
      </c>
      <c r="F57" s="38">
        <f t="shared" si="13"/>
        <v>2425</v>
      </c>
      <c r="G57" s="38">
        <f t="shared" si="14"/>
        <v>2425</v>
      </c>
      <c r="H57" s="38">
        <v>0</v>
      </c>
      <c r="I57" s="60"/>
      <c r="J57" s="33"/>
    </row>
    <row r="58" spans="1:10" ht="25.5">
      <c r="A58" s="34" t="s">
        <v>95</v>
      </c>
      <c r="B58" s="49" t="s">
        <v>38</v>
      </c>
      <c r="C58" s="36" t="s">
        <v>39</v>
      </c>
      <c r="D58" s="37">
        <v>2</v>
      </c>
      <c r="E58" s="38">
        <v>2000</v>
      </c>
      <c r="F58" s="38">
        <f t="shared" si="13"/>
        <v>4000</v>
      </c>
      <c r="G58" s="38">
        <v>0</v>
      </c>
      <c r="H58" s="38">
        <f>F58</f>
        <v>4000</v>
      </c>
      <c r="I58" s="60"/>
      <c r="J58" s="33"/>
    </row>
    <row r="59" spans="1:10" ht="15">
      <c r="A59" s="34"/>
      <c r="B59" s="61" t="s">
        <v>24</v>
      </c>
      <c r="C59" s="62"/>
      <c r="D59" s="37"/>
      <c r="E59" s="63"/>
      <c r="F59" s="42">
        <f>SUM(F56:F58)</f>
        <v>13841.8</v>
      </c>
      <c r="G59" s="42">
        <f>SUM(G56:G58)</f>
        <v>9841.8</v>
      </c>
      <c r="H59" s="42">
        <f>SUM(H56:H58)</f>
        <v>4000</v>
      </c>
      <c r="I59" s="60"/>
      <c r="J59" s="33"/>
    </row>
    <row r="60" spans="1:10" ht="15.75" customHeight="1">
      <c r="A60" s="64" t="s">
        <v>96</v>
      </c>
      <c r="B60" s="64"/>
      <c r="C60" s="64"/>
      <c r="D60" s="64"/>
      <c r="E60" s="64"/>
      <c r="F60" s="65">
        <f>F59+F54+F50+F44+F38+F32+F24+F16+F9</f>
        <v>261021.83000000002</v>
      </c>
      <c r="G60" s="65">
        <f>G59+G54+G50+G44+G38+G32+G24+G16+G9</f>
        <v>226546.83000000002</v>
      </c>
      <c r="H60" s="65">
        <f>H59+H54+H50+H44+H38+H32+H24+H16+H9</f>
        <v>34475</v>
      </c>
      <c r="I60" s="66">
        <f>SUM(I7:I59)</f>
        <v>0</v>
      </c>
      <c r="J60" s="67"/>
    </row>
    <row r="61" spans="1:12" ht="14.25">
      <c r="A61" s="68"/>
      <c r="B61" s="68"/>
      <c r="C61" s="68"/>
      <c r="D61" s="68"/>
      <c r="E61" s="69" t="s">
        <v>97</v>
      </c>
      <c r="F61" s="69"/>
      <c r="G61" s="70">
        <f>G60+H60+I60</f>
        <v>261021.83000000002</v>
      </c>
      <c r="H61" s="70"/>
      <c r="I61" s="70"/>
      <c r="J61" s="71"/>
      <c r="K61" s="71"/>
      <c r="L61" s="72"/>
    </row>
    <row r="62" spans="1:12" ht="14.25">
      <c r="A62" s="73"/>
      <c r="B62" s="73"/>
      <c r="C62" s="73"/>
      <c r="D62" s="73"/>
      <c r="E62" s="74"/>
      <c r="F62" s="74"/>
      <c r="G62" s="75"/>
      <c r="H62" s="75"/>
      <c r="I62" s="75"/>
      <c r="J62" s="71"/>
      <c r="K62" s="71"/>
      <c r="L62" s="72"/>
    </row>
    <row r="63" spans="1:12" ht="14.25">
      <c r="A63" s="73"/>
      <c r="B63" s="73"/>
      <c r="C63" s="73"/>
      <c r="D63" s="73"/>
      <c r="E63" s="74"/>
      <c r="F63" s="74"/>
      <c r="G63" s="75"/>
      <c r="H63" s="75"/>
      <c r="I63" s="75"/>
      <c r="J63" s="71"/>
      <c r="K63" s="71"/>
      <c r="L63" s="72"/>
    </row>
    <row r="64" spans="1:12" ht="14.25">
      <c r="A64" s="73"/>
      <c r="B64" s="73"/>
      <c r="C64" s="73"/>
      <c r="D64" s="73"/>
      <c r="E64" s="74"/>
      <c r="F64" s="74"/>
      <c r="G64" s="75"/>
      <c r="H64" s="75"/>
      <c r="I64" s="75"/>
      <c r="J64" s="71"/>
      <c r="K64" s="71"/>
      <c r="L64" s="72"/>
    </row>
    <row r="65" spans="1:12" ht="14.25">
      <c r="A65" s="73"/>
      <c r="B65" s="73"/>
      <c r="C65" s="73"/>
      <c r="D65" s="73"/>
      <c r="E65" s="74"/>
      <c r="F65" s="74"/>
      <c r="G65" s="75"/>
      <c r="H65" s="75"/>
      <c r="I65" s="75"/>
      <c r="J65" s="71"/>
      <c r="K65" s="71"/>
      <c r="L65" s="72"/>
    </row>
    <row r="66" spans="1:12" ht="14.25">
      <c r="A66" s="73"/>
      <c r="B66" s="73"/>
      <c r="C66" s="73"/>
      <c r="D66" s="73"/>
      <c r="E66" s="76"/>
      <c r="F66" s="74"/>
      <c r="G66" s="75"/>
      <c r="H66" s="75"/>
      <c r="I66" s="75"/>
      <c r="J66" s="71"/>
      <c r="K66" s="71"/>
      <c r="L66" s="72"/>
    </row>
    <row r="67" spans="1:12" ht="14.25">
      <c r="A67" s="73"/>
      <c r="B67" s="73"/>
      <c r="C67" s="73"/>
      <c r="D67" s="73"/>
      <c r="E67" s="76"/>
      <c r="F67" s="74"/>
      <c r="G67" s="75"/>
      <c r="H67" s="75"/>
      <c r="I67" s="75"/>
      <c r="J67" s="71"/>
      <c r="K67" s="71"/>
      <c r="L67" s="72"/>
    </row>
    <row r="68" spans="1:12" ht="14.25">
      <c r="A68" s="73"/>
      <c r="B68" s="73"/>
      <c r="C68" s="73"/>
      <c r="D68" s="73"/>
      <c r="E68" s="74"/>
      <c r="F68" s="74"/>
      <c r="G68" s="75"/>
      <c r="H68" s="75"/>
      <c r="I68" s="75"/>
      <c r="J68" s="71"/>
      <c r="K68" s="71"/>
      <c r="L68" s="72"/>
    </row>
    <row r="69" spans="2:8" ht="12.75">
      <c r="B69" s="77"/>
      <c r="G69" s="78"/>
      <c r="H69" s="78"/>
    </row>
    <row r="70" spans="2:8" ht="12.75">
      <c r="B70" s="79" t="s">
        <v>98</v>
      </c>
      <c r="G70" s="80" t="s">
        <v>99</v>
      </c>
      <c r="H70" s="80"/>
    </row>
    <row r="71" spans="1:12" ht="15">
      <c r="A71" s="81"/>
      <c r="B71" s="82" t="s">
        <v>100</v>
      </c>
      <c r="C71" s="81"/>
      <c r="D71" s="71"/>
      <c r="E71" s="71"/>
      <c r="F71" s="71"/>
      <c r="G71" s="83" t="s">
        <v>101</v>
      </c>
      <c r="H71" s="83"/>
      <c r="I71" s="84"/>
      <c r="J71" s="71"/>
      <c r="K71" s="71"/>
      <c r="L71" s="72"/>
    </row>
    <row r="72" spans="2:8" ht="12.75">
      <c r="B72" s="79" t="s">
        <v>102</v>
      </c>
      <c r="G72" s="79" t="s">
        <v>103</v>
      </c>
      <c r="H72" s="79"/>
    </row>
    <row r="73" ht="16.5" customHeight="1"/>
  </sheetData>
  <sheetProtection selectLockedCells="1" selectUnlockedCells="1"/>
  <mergeCells count="24">
    <mergeCell ref="A1:B1"/>
    <mergeCell ref="C1:H1"/>
    <mergeCell ref="I1:I3"/>
    <mergeCell ref="A2:B2"/>
    <mergeCell ref="D2:H2"/>
    <mergeCell ref="A3:B3"/>
    <mergeCell ref="D3:H3"/>
    <mergeCell ref="E4:F4"/>
    <mergeCell ref="G4:I4"/>
    <mergeCell ref="A5:A6"/>
    <mergeCell ref="B5:B6"/>
    <mergeCell ref="C5:C6"/>
    <mergeCell ref="D5:D6"/>
    <mergeCell ref="E5:E6"/>
    <mergeCell ref="F5:F6"/>
    <mergeCell ref="G5:I5"/>
    <mergeCell ref="A60:E60"/>
    <mergeCell ref="A61:D61"/>
    <mergeCell ref="E61:F61"/>
    <mergeCell ref="G61:I61"/>
    <mergeCell ref="G69:H69"/>
    <mergeCell ref="G70:H70"/>
    <mergeCell ref="G71:H71"/>
    <mergeCell ref="G72:H72"/>
  </mergeCells>
  <printOptions horizontalCentered="1" verticalCentered="1"/>
  <pageMargins left="0.5597222222222222" right="0.5" top="0.3701388888888889" bottom="0.5201388888888889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Fenolio</dc:creator>
  <cp:keywords/>
  <dc:description/>
  <cp:lastModifiedBy>User</cp:lastModifiedBy>
  <cp:lastPrinted>2018-04-12T19:37:12Z</cp:lastPrinted>
  <dcterms:created xsi:type="dcterms:W3CDTF">2018-04-09T21:53:14Z</dcterms:created>
  <dcterms:modified xsi:type="dcterms:W3CDTF">2018-04-16T19:41:29Z</dcterms:modified>
  <cp:category/>
  <cp:version/>
  <cp:contentType/>
  <cp:contentStatus/>
</cp:coreProperties>
</file>